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ur\OneDrive\Documents\My documents\Booca\Candles\$1 Project\"/>
    </mc:Choice>
  </mc:AlternateContent>
  <xr:revisionPtr revIDLastSave="0" documentId="8_{468E1E07-4349-4891-B79F-B29EA7603DC8}" xr6:coauthVersionLast="47" xr6:coauthVersionMax="47" xr10:uidLastSave="{00000000-0000-0000-0000-000000000000}"/>
  <bookViews>
    <workbookView xWindow="-108" yWindow="-108" windowWidth="23256" windowHeight="12576" xr2:uid="{CDDFC9BC-CF1D-4C07-8259-44984CB8C142}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2" i="1"/>
  <c r="A2" i="1"/>
  <c r="B13" i="1"/>
  <c r="A13" i="1"/>
  <c r="B4" i="1"/>
  <c r="A4" i="1"/>
  <c r="B21" i="1"/>
  <c r="A21" i="1"/>
  <c r="B7" i="1"/>
  <c r="A7" i="1"/>
  <c r="B6" i="1"/>
  <c r="A6" i="1"/>
  <c r="B15" i="1"/>
  <c r="B19" i="1"/>
  <c r="B17" i="1"/>
  <c r="B1" i="1"/>
  <c r="B10" i="1"/>
  <c r="B20" i="1"/>
  <c r="B3" i="1"/>
  <c r="B12" i="1"/>
  <c r="B22" i="1"/>
  <c r="B11" i="1"/>
  <c r="B14" i="1"/>
  <c r="B16" i="1"/>
  <c r="B9" i="1"/>
  <c r="B5" i="1"/>
  <c r="B8" i="1"/>
  <c r="B23" i="1"/>
  <c r="B18" i="1"/>
</calcChain>
</file>

<file path=xl/sharedStrings.xml><?xml version="1.0" encoding="utf-8"?>
<sst xmlns="http://schemas.openxmlformats.org/spreadsheetml/2006/main" count="18" uniqueCount="18">
  <si>
    <t>Love &amp; Kisses</t>
  </si>
  <si>
    <t>Interior Motif</t>
  </si>
  <si>
    <t>Pottsville Beach News</t>
  </si>
  <si>
    <t>Haus</t>
  </si>
  <si>
    <t>Orda Kora</t>
  </si>
  <si>
    <t>More Than Gifts, Taree</t>
  </si>
  <si>
    <t>Nextra Albany Creek</t>
  </si>
  <si>
    <t>New Farm Editions</t>
  </si>
  <si>
    <t>Amis &amp; Moi</t>
  </si>
  <si>
    <t>Plevey's Pharmacy</t>
  </si>
  <si>
    <t>Bountiful Home</t>
  </si>
  <si>
    <t>Aware</t>
  </si>
  <si>
    <t>Maison on Mailing</t>
  </si>
  <si>
    <t>Fireflies</t>
  </si>
  <si>
    <t>Loch Sport Hardware</t>
  </si>
  <si>
    <t>House of Magnolias</t>
  </si>
  <si>
    <t>The Hive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</si>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</sst>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4" fontId="2" fillId="0" borderId="1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164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70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7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7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7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7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7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7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72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72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7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8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70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80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80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85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85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7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7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70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70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71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7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0-2021%20invoices/2007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44207</v>
          </cell>
        </row>
        <row r="43">
          <cell r="F43">
            <v>37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44216</v>
          </cell>
        </row>
        <row r="43">
          <cell r="F43">
            <v>24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44216</v>
          </cell>
        </row>
        <row r="43">
          <cell r="F43">
            <v>16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44217</v>
          </cell>
        </row>
        <row r="43">
          <cell r="F43">
            <v>46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44217</v>
          </cell>
        </row>
        <row r="43">
          <cell r="F43">
            <v>21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44221</v>
          </cell>
        </row>
        <row r="43">
          <cell r="F43">
            <v>12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44221</v>
          </cell>
        </row>
        <row r="43">
          <cell r="F43">
            <v>35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44222</v>
          </cell>
        </row>
        <row r="43">
          <cell r="F43">
            <v>39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44224</v>
          </cell>
        </row>
        <row r="43">
          <cell r="F43">
            <v>30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44221</v>
          </cell>
        </row>
        <row r="7">
          <cell r="F7" t="str">
            <v>Gumnut Gifts &amp; Homewares</v>
          </cell>
        </row>
        <row r="43">
          <cell r="F43">
            <v>20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44228</v>
          </cell>
        </row>
        <row r="7">
          <cell r="F7" t="str">
            <v>Lluma</v>
          </cell>
        </row>
        <row r="43">
          <cell r="F43">
            <v>20.5607476635514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44208</v>
          </cell>
        </row>
        <row r="43">
          <cell r="F43">
            <v>62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44255</v>
          </cell>
        </row>
        <row r="7">
          <cell r="F7" t="str">
            <v>White Ivy Boutique &amp; Gifts</v>
          </cell>
        </row>
        <row r="43">
          <cell r="F43">
            <v>46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44255</v>
          </cell>
        </row>
        <row r="7">
          <cell r="F7" t="str">
            <v>Painted Daisies</v>
          </cell>
        </row>
        <row r="43">
          <cell r="F43">
            <v>16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44306</v>
          </cell>
        </row>
        <row r="7">
          <cell r="F7" t="str">
            <v>Illie Home &amp; Gift</v>
          </cell>
        </row>
        <row r="43">
          <cell r="F43">
            <v>24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44306</v>
          </cell>
        </row>
        <row r="7">
          <cell r="F7" t="str">
            <v>Pottsville Newsagency</v>
          </cell>
        </row>
        <row r="43">
          <cell r="F43">
            <v>14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44210</v>
          </cell>
        </row>
        <row r="43">
          <cell r="F43">
            <v>21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44214</v>
          </cell>
        </row>
        <row r="43">
          <cell r="F43">
            <v>20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44215</v>
          </cell>
        </row>
        <row r="43">
          <cell r="F43">
            <v>21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44215</v>
          </cell>
        </row>
        <row r="43">
          <cell r="F43">
            <v>34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44215</v>
          </cell>
        </row>
        <row r="43">
          <cell r="F43">
            <v>28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44216</v>
          </cell>
        </row>
        <row r="43">
          <cell r="F43">
            <v>24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44216</v>
          </cell>
        </row>
        <row r="43">
          <cell r="F43">
            <v>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CD4D0-E724-4624-830C-D68A869249CF}">
  <dimension ref="A1:B24"/>
  <sheetViews>
    <sheetView tabSelected="1" workbookViewId="0">
      <selection activeCell="F13" sqref="F13"/>
    </sheetView>
  </sheetViews>
  <sheetFormatPr defaultRowHeight="14.4" x14ac:dyDescent="0.3"/>
  <cols>
    <col min="1" max="1" width="27.77734375" bestFit="1" customWidth="1"/>
  </cols>
  <sheetData>
    <row r="1" spans="1:2" x14ac:dyDescent="0.3">
      <c r="A1" s="1" t="s">
        <v>13</v>
      </c>
      <c r="B1" s="2">
        <f>[14]Invoice!$F$43</f>
        <v>12</v>
      </c>
    </row>
    <row r="2" spans="1:2" x14ac:dyDescent="0.3">
      <c r="A2" s="1" t="str">
        <f>[23]Invoice!$F$7</f>
        <v>Pottsville Newsagency</v>
      </c>
      <c r="B2" s="2">
        <f>[23]Invoice!$F$43</f>
        <v>14</v>
      </c>
    </row>
    <row r="3" spans="1:2" x14ac:dyDescent="0.3">
      <c r="A3" s="1" t="s">
        <v>10</v>
      </c>
      <c r="B3" s="2">
        <f>[11]Invoice!$F$43</f>
        <v>16</v>
      </c>
    </row>
    <row r="4" spans="1:2" x14ac:dyDescent="0.3">
      <c r="A4" s="1" t="str">
        <f>[21]Invoice!$F$7</f>
        <v>Painted Daisies</v>
      </c>
      <c r="B4" s="2">
        <f>[21]Invoice!$F$43</f>
        <v>16</v>
      </c>
    </row>
    <row r="5" spans="1:2" x14ac:dyDescent="0.3">
      <c r="A5" s="1" t="s">
        <v>3</v>
      </c>
      <c r="B5" s="2">
        <f>[4]Invoice!$F$43</f>
        <v>20</v>
      </c>
    </row>
    <row r="6" spans="1:2" x14ac:dyDescent="0.3">
      <c r="A6" s="1" t="str">
        <f>[18]Invoice!$F$7</f>
        <v>Gumnut Gifts &amp; Homewares</v>
      </c>
      <c r="B6" s="2">
        <f>[18]Invoice!$F$43</f>
        <v>20</v>
      </c>
    </row>
    <row r="7" spans="1:2" x14ac:dyDescent="0.3">
      <c r="A7" s="1" t="str">
        <f>[19]Invoice!$F$7</f>
        <v>Lluma</v>
      </c>
      <c r="B7" s="2">
        <f>[19]Invoice!$F$43</f>
        <v>20.5607476635514</v>
      </c>
    </row>
    <row r="8" spans="1:2" x14ac:dyDescent="0.3">
      <c r="A8" s="1" t="s">
        <v>2</v>
      </c>
      <c r="B8" s="2">
        <f>[3]Invoice!$F$43</f>
        <v>21</v>
      </c>
    </row>
    <row r="9" spans="1:2" x14ac:dyDescent="0.3">
      <c r="A9" s="1" t="s">
        <v>4</v>
      </c>
      <c r="B9" s="2">
        <f>[5]Invoice!$F$43</f>
        <v>21</v>
      </c>
    </row>
    <row r="10" spans="1:2" x14ac:dyDescent="0.3">
      <c r="A10" s="1" t="s">
        <v>12</v>
      </c>
      <c r="B10" s="2">
        <f>[13]Invoice!$F$43</f>
        <v>21</v>
      </c>
    </row>
    <row r="11" spans="1:2" x14ac:dyDescent="0.3">
      <c r="A11" s="1" t="s">
        <v>7</v>
      </c>
      <c r="B11" s="2">
        <f>[8]Invoice!$F$43</f>
        <v>24</v>
      </c>
    </row>
    <row r="12" spans="1:2" x14ac:dyDescent="0.3">
      <c r="A12" s="1" t="s">
        <v>9</v>
      </c>
      <c r="B12" s="2">
        <f>[10]Invoice!$F$43</f>
        <v>24</v>
      </c>
    </row>
    <row r="13" spans="1:2" x14ac:dyDescent="0.3">
      <c r="A13" s="1" t="str">
        <f>[22]Invoice!$F$7</f>
        <v>Illie Home &amp; Gift</v>
      </c>
      <c r="B13" s="2">
        <f>[22]Invoice!$F$43</f>
        <v>24</v>
      </c>
    </row>
    <row r="14" spans="1:2" x14ac:dyDescent="0.3">
      <c r="A14" s="1" t="s">
        <v>6</v>
      </c>
      <c r="B14" s="2">
        <f>[7]Invoice!$F$43</f>
        <v>28</v>
      </c>
    </row>
    <row r="15" spans="1:2" x14ac:dyDescent="0.3">
      <c r="A15" s="1" t="s">
        <v>16</v>
      </c>
      <c r="B15" s="2">
        <f>[17]Invoice!$F$43</f>
        <v>30</v>
      </c>
    </row>
    <row r="16" spans="1:2" x14ac:dyDescent="0.3">
      <c r="A16" s="1" t="s">
        <v>5</v>
      </c>
      <c r="B16" s="2">
        <f>[6]Invoice!$F$43</f>
        <v>34</v>
      </c>
    </row>
    <row r="17" spans="1:2" x14ac:dyDescent="0.3">
      <c r="A17" s="1" t="s">
        <v>14</v>
      </c>
      <c r="B17" s="2">
        <f>[15]Invoice!$F$43</f>
        <v>35</v>
      </c>
    </row>
    <row r="18" spans="1:2" x14ac:dyDescent="0.3">
      <c r="A18" s="1" t="s">
        <v>0</v>
      </c>
      <c r="B18" s="2">
        <f>[1]Invoice!$F$43</f>
        <v>37</v>
      </c>
    </row>
    <row r="19" spans="1:2" x14ac:dyDescent="0.3">
      <c r="A19" s="1" t="s">
        <v>15</v>
      </c>
      <c r="B19" s="2">
        <f>[16]Invoice!$F$43</f>
        <v>39</v>
      </c>
    </row>
    <row r="20" spans="1:2" x14ac:dyDescent="0.3">
      <c r="A20" s="1" t="s">
        <v>11</v>
      </c>
      <c r="B20" s="2">
        <f>[12]Invoice!$F$43</f>
        <v>46</v>
      </c>
    </row>
    <row r="21" spans="1:2" x14ac:dyDescent="0.3">
      <c r="A21" s="1" t="str">
        <f>[20]Invoice!$F$7</f>
        <v>White Ivy Boutique &amp; Gifts</v>
      </c>
      <c r="B21" s="2">
        <f>[20]Invoice!$F$43</f>
        <v>46</v>
      </c>
    </row>
    <row r="22" spans="1:2" x14ac:dyDescent="0.3">
      <c r="A22" s="1" t="s">
        <v>8</v>
      </c>
      <c r="B22" s="2">
        <f>[9]Invoice!$F$43</f>
        <v>52</v>
      </c>
    </row>
    <row r="23" spans="1:2" x14ac:dyDescent="0.3">
      <c r="A23" s="1" t="s">
        <v>1</v>
      </c>
      <c r="B23" s="2">
        <f>[2]Invoice!$F$43</f>
        <v>62</v>
      </c>
    </row>
    <row r="24" spans="1:2" x14ac:dyDescent="0.3">
      <c r="A24" s="3" t="s">
        <v>17</v>
      </c>
      <c r="B24" s="4">
        <f>SUM(B1:B23)</f>
        <v>662.56074766355141</v>
      </c>
    </row>
  </sheetData>
  <sortState xmlns:xlrd2="http://schemas.microsoft.com/office/spreadsheetml/2017/richdata2" ref="A1:B23">
    <sortCondition ref="B1:B23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Bevan</dc:creator>
  <cp:lastModifiedBy>Oliver Bevan</cp:lastModifiedBy>
  <dcterms:created xsi:type="dcterms:W3CDTF">2021-05-31T06:21:34Z</dcterms:created>
  <dcterms:modified xsi:type="dcterms:W3CDTF">2021-05-31T06:26:00Z</dcterms:modified>
</cp:coreProperties>
</file>